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dlin\Downloads\"/>
    </mc:Choice>
  </mc:AlternateContent>
  <xr:revisionPtr revIDLastSave="0" documentId="8_{55AA4505-728C-4AAB-B9E0-3E4EF7C07290}" xr6:coauthVersionLast="47" xr6:coauthVersionMax="47" xr10:uidLastSave="{00000000-0000-0000-0000-000000000000}"/>
  <bookViews>
    <workbookView xWindow="-120" yWindow="-120" windowWidth="29040" windowHeight="15840" xr2:uid="{0E556263-ADF4-48AD-89B0-CE2A9F5E486C}"/>
  </bookViews>
  <sheets>
    <sheet name="APCS" sheetId="1" r:id="rId1"/>
    <sheet name="AHS-I" sheetId="2" r:id="rId2"/>
    <sheet name="AHS-O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F6" i="3"/>
  <c r="F7" i="3" s="1"/>
  <c r="F9" i="3" s="1"/>
  <c r="F19" i="1"/>
  <c r="F20" i="1" s="1"/>
  <c r="F18" i="1"/>
  <c r="F17" i="1"/>
  <c r="F16" i="1"/>
  <c r="F13" i="1"/>
  <c r="F14" i="1" s="1"/>
  <c r="F12" i="1"/>
  <c r="F8" i="1"/>
  <c r="F7" i="1"/>
  <c r="F6" i="1"/>
  <c r="F5" i="1"/>
  <c r="F4" i="1"/>
  <c r="F11" i="2"/>
  <c r="F12" i="2" s="1"/>
  <c r="F10" i="2"/>
  <c r="F9" i="2"/>
  <c r="E7" i="3"/>
  <c r="E9" i="3" s="1"/>
  <c r="E11" i="2"/>
  <c r="E12" i="2" s="1"/>
  <c r="E10" i="2"/>
  <c r="E9" i="2"/>
  <c r="F8" i="3" l="1"/>
  <c r="F10" i="3"/>
  <c r="F11" i="3" s="1"/>
  <c r="E10" i="3"/>
  <c r="E11" i="3" s="1"/>
  <c r="E8" i="3"/>
  <c r="E8" i="1" l="1"/>
  <c r="D6" i="3"/>
  <c r="D7" i="3" s="1"/>
  <c r="D12" i="2"/>
  <c r="G11" i="2"/>
  <c r="G12" i="2" s="1"/>
  <c r="H11" i="2"/>
  <c r="H12" i="2" s="1"/>
  <c r="G10" i="2"/>
  <c r="H10" i="2"/>
  <c r="G9" i="2"/>
  <c r="H9" i="2"/>
  <c r="E6" i="1"/>
  <c r="E4" i="1"/>
  <c r="E5" i="1"/>
  <c r="E7" i="1"/>
  <c r="D19" i="1"/>
  <c r="D20" i="1" s="1"/>
  <c r="D18" i="1"/>
  <c r="D17" i="1"/>
  <c r="D16" i="1"/>
  <c r="D13" i="1"/>
  <c r="D14" i="1" s="1"/>
  <c r="D12" i="1"/>
  <c r="D9" i="1"/>
  <c r="D8" i="1"/>
  <c r="D7" i="1"/>
  <c r="D6" i="1"/>
  <c r="D5" i="1"/>
  <c r="D4" i="1"/>
  <c r="H6" i="3"/>
  <c r="H7" i="3" s="1"/>
  <c r="H10" i="3" s="1"/>
  <c r="H11" i="3" s="1"/>
  <c r="G6" i="3"/>
  <c r="G7" i="3" s="1"/>
  <c r="G8" i="3" s="1"/>
  <c r="H19" i="1"/>
  <c r="H20" i="1" s="1"/>
  <c r="G19" i="1"/>
  <c r="G20" i="1" s="1"/>
  <c r="E19" i="1"/>
  <c r="H18" i="1"/>
  <c r="G18" i="1"/>
  <c r="E18" i="1"/>
  <c r="H17" i="1"/>
  <c r="G17" i="1"/>
  <c r="E17" i="1"/>
  <c r="H16" i="1"/>
  <c r="G16" i="1"/>
  <c r="E16" i="1"/>
  <c r="H13" i="1"/>
  <c r="H14" i="1" s="1"/>
  <c r="G13" i="1"/>
  <c r="G14" i="1" s="1"/>
  <c r="E13" i="1"/>
  <c r="H12" i="1"/>
  <c r="G12" i="1"/>
  <c r="E12" i="1"/>
  <c r="E9" i="1"/>
  <c r="H8" i="1"/>
  <c r="G8" i="1"/>
  <c r="H7" i="1"/>
  <c r="G7" i="1"/>
  <c r="H6" i="1"/>
  <c r="G6" i="1"/>
  <c r="H5" i="1"/>
  <c r="G5" i="1"/>
  <c r="H4" i="1"/>
  <c r="G4" i="1"/>
  <c r="D8" i="3" l="1"/>
  <c r="D9" i="3"/>
  <c r="D10" i="3"/>
  <c r="D11" i="3" s="1"/>
  <c r="G9" i="3"/>
  <c r="G10" i="3"/>
  <c r="G11" i="3" s="1"/>
  <c r="H9" i="3"/>
  <c r="H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Hanrie Le Roux</author>
    <author>Kania Sugandi</author>
  </authors>
  <commentList>
    <comment ref="E3" authorId="0" shapeId="0" xr:uid="{7A8EAC7A-840F-4EC5-A755-F18C23F53907}">
      <text>
        <r>
          <rPr>
            <b/>
            <sz val="9"/>
            <color indexed="81"/>
            <rFont val="Tahoma"/>
            <family val="2"/>
          </rPr>
          <t>Hanrie Le Roux:</t>
        </r>
        <r>
          <rPr>
            <sz val="9"/>
            <color indexed="81"/>
            <rFont val="Tahoma"/>
            <family val="2"/>
          </rPr>
          <t xml:space="preserve">
Friday 28 June is Matariki Public Holiday</t>
        </r>
      </text>
    </comment>
    <comment ref="F6" authorId="1" shapeId="0" xr:uid="{CE456C21-BE58-496C-95CD-DD03BC65DFF9}">
      <text>
        <r>
          <rPr>
            <b/>
            <sz val="9"/>
            <color indexed="81"/>
            <rFont val="Tahoma"/>
            <family val="2"/>
          </rPr>
          <t>Kania Sugandi:</t>
        </r>
        <r>
          <rPr>
            <sz val="9"/>
            <color indexed="81"/>
            <rFont val="Tahoma"/>
            <family val="2"/>
          </rPr>
          <t xml:space="preserve">
Have brought this forward by one day so that districts still have a full week (5 working days) to upload their file. Had to avoid the deadline being Monday 28 Oct as it's Labour Day.</t>
        </r>
      </text>
    </comment>
    <comment ref="F7" authorId="1" shapeId="0" xr:uid="{E135FD0D-A420-479F-BFD5-ACCD4C036CF6}">
      <text>
        <r>
          <rPr>
            <b/>
            <sz val="9"/>
            <color indexed="81"/>
            <rFont val="Tahoma"/>
            <family val="2"/>
          </rPr>
          <t>Kania Sugandi:</t>
        </r>
        <r>
          <rPr>
            <sz val="9"/>
            <color indexed="81"/>
            <rFont val="Tahoma"/>
            <family val="2"/>
          </rPr>
          <t xml:space="preserve">
Monday 28 October is Labour Day so brought this forward.</t>
        </r>
      </text>
    </comment>
  </commentList>
</comments>
</file>

<file path=xl/sharedStrings.xml><?xml version="1.0" encoding="utf-8"?>
<sst xmlns="http://schemas.openxmlformats.org/spreadsheetml/2006/main" count="185" uniqueCount="98">
  <si>
    <t>Adult primary care patient experience survey</t>
  </si>
  <si>
    <t>Q4 May 2024</t>
  </si>
  <si>
    <t>Q1 August 2024</t>
  </si>
  <si>
    <t>Q2 November 2024</t>
  </si>
  <si>
    <t>Q3 February 2025</t>
  </si>
  <si>
    <t>Q4 May 2025</t>
  </si>
  <si>
    <t>Phase</t>
  </si>
  <si>
    <t>Process</t>
  </si>
  <si>
    <t>Guide</t>
  </si>
  <si>
    <t>Q4 Apr - Jun 24</t>
  </si>
  <si>
    <t>Q1 July - Sept 24</t>
  </si>
  <si>
    <t>Q2 Oct - Dec 24</t>
  </si>
  <si>
    <t>Q3 Jan - Mar 25</t>
  </si>
  <si>
    <t>Q4 Apr - Jun 25</t>
  </si>
  <si>
    <t>Wave set-up</t>
  </si>
  <si>
    <t>Facility ID file provided by the Ministry</t>
  </si>
  <si>
    <t>1 month prior to survey sample weeks</t>
  </si>
  <si>
    <t>Practice inclusion phase starts</t>
  </si>
  <si>
    <t>Reminder 1 - Practice inclusion phase</t>
  </si>
  <si>
    <t xml:space="preserve">1 week after start </t>
  </si>
  <si>
    <t>Reminder 2 - Practice inclusion phase</t>
  </si>
  <si>
    <t>2 weeks after start</t>
  </si>
  <si>
    <t>Reminder 3 - Practice inclusion phase</t>
  </si>
  <si>
    <t>3 weeks after start
sent at 9am</t>
  </si>
  <si>
    <t>Deadline for PHOs to send participating practice information</t>
  </si>
  <si>
    <t>3 weeks after start 
5pm deadline date</t>
  </si>
  <si>
    <t>Brochures and materials sent to practices by PHOs ahead of survey week</t>
  </si>
  <si>
    <t>1 week prior to survey sample weeks</t>
  </si>
  <si>
    <t>Sampling</t>
  </si>
  <si>
    <t>Survey sample weeks reminder</t>
  </si>
  <si>
    <t>Friday prior to survey sample weeks</t>
  </si>
  <si>
    <t>Survey sample weeks 
Patients with a 'date of last consultation' at the practice they're enrolled with, in a set 1-week sample period each quarter 
- Week 1 - Census of Māori and Pacific respondents only 
- Week 2 - Sample drawn from full patient pool</t>
  </si>
  <si>
    <t>Start Monday</t>
  </si>
  <si>
    <t>End Sunday</t>
  </si>
  <si>
    <t>Ministry extracts patient data</t>
  </si>
  <si>
    <t>Monday following end of survey sample weeks</t>
  </si>
  <si>
    <t>Commission prioritized SMS sample + extract uploaded to survey provider</t>
  </si>
  <si>
    <t xml:space="preserve">1 day prior to survey launch </t>
  </si>
  <si>
    <t>Fieldwork</t>
  </si>
  <si>
    <r>
      <t>Launch of survey: email invitation sent to sample group of patients 
-</t>
    </r>
    <r>
      <rPr>
        <sz val="10"/>
        <color theme="1"/>
        <rFont val="Calibri"/>
        <family val="2"/>
        <scheme val="minor"/>
      </rPr>
      <t xml:space="preserve"> Response rate becomes available on data collection portal</t>
    </r>
  </si>
  <si>
    <t>1 week following launch of AHS 
(to stagger the invitation process)</t>
  </si>
  <si>
    <t>Comment moderation and contact request review period begins</t>
  </si>
  <si>
    <t>1 day following email invite</t>
  </si>
  <si>
    <t>SMS reminder to sample group of patients 
(2 days following email invitation)</t>
  </si>
  <si>
    <t>2 days following email invite</t>
  </si>
  <si>
    <t>Email reminder sent (7 days following email invitation)</t>
  </si>
  <si>
    <t>7 days following email invite</t>
  </si>
  <si>
    <t>Email/text survey links close (21 days following launch of survey)</t>
  </si>
  <si>
    <t>21 days following launch</t>
  </si>
  <si>
    <t>Reporting</t>
  </si>
  <si>
    <t>Survey results posted to sector secure online reporting portal</t>
  </si>
  <si>
    <t>7 days after survey close</t>
  </si>
  <si>
    <t>Results published on Experience Explorer</t>
  </si>
  <si>
    <t>Friday, 29 November 2024</t>
  </si>
  <si>
    <t>Friday, 28 February 2025</t>
  </si>
  <si>
    <t>Friday, 30 May 2025</t>
  </si>
  <si>
    <t>Friday, 29 August 2025</t>
  </si>
  <si>
    <t>Adult hospital inpatient experience survey</t>
  </si>
  <si>
    <t>Friday before survey week</t>
  </si>
  <si>
    <r>
      <t>Survey sample weeks (4 weeks)</t>
    </r>
    <r>
      <rPr>
        <sz val="10"/>
        <color theme="1"/>
        <rFont val="Calibri"/>
        <family val="2"/>
        <scheme val="minor"/>
      </rPr>
      <t>: Dates of inpatients discharged from hospital</t>
    </r>
  </si>
  <si>
    <t>Monday-Sunday (4 weeks)</t>
  </si>
  <si>
    <t>8 April-5 May 2024</t>
  </si>
  <si>
    <t>1-28 July 2024</t>
  </si>
  <si>
    <t>23 September-20 October 2024</t>
  </si>
  <si>
    <t>13 January - 9 February 2025</t>
  </si>
  <si>
    <t>7 April-4 May 2025</t>
  </si>
  <si>
    <r>
      <t>Survey sample weeks (2 weeks)</t>
    </r>
    <r>
      <rPr>
        <sz val="10"/>
        <color theme="1"/>
        <rFont val="Calibri"/>
        <family val="2"/>
        <scheme val="minor"/>
      </rPr>
      <t>: Dates of inpatients discharged from hospital</t>
    </r>
  </si>
  <si>
    <t>Monday-Sunday (2 weeks)</t>
  </si>
  <si>
    <t>22 April-5 May 2024</t>
  </si>
  <si>
    <t>15-28 July 2024</t>
  </si>
  <si>
    <t>7-20 October 2024</t>
  </si>
  <si>
    <t>27 January - 9 February 2025</t>
  </si>
  <si>
    <t>21 April-4 May 2025</t>
  </si>
  <si>
    <t>Batch open - districts can start uploading patient sample files</t>
  </si>
  <si>
    <t>Tuesday after survey sample weeks</t>
  </si>
  <si>
    <t>District patient sample file upload deadline</t>
  </si>
  <si>
    <t>6 days after batch opening 
1 day before to launch of AHS-I</t>
  </si>
  <si>
    <t>7 days after batch opening
1 week before launch of APCS 
(to stagger the invitation process)</t>
  </si>
  <si>
    <t>SMS reminder &amp; invitation sent to sample group of patients 
(2 days following initial email invite)</t>
  </si>
  <si>
    <t>2 days after email invite</t>
  </si>
  <si>
    <t>Email reminder sent 
(7 days following initial email invite)</t>
  </si>
  <si>
    <t>7 days after invite</t>
  </si>
  <si>
    <t>Email/text survey links close 
(21 days following launch of survey)</t>
  </si>
  <si>
    <t>21 days after launch</t>
  </si>
  <si>
    <t>Adult hospital outpatient experience survey</t>
  </si>
  <si>
    <t>Guide
2-WEEK GAP FROM AHS-I</t>
  </si>
  <si>
    <t>Friday before survey sample weeks</t>
  </si>
  <si>
    <r>
      <rPr>
        <b/>
        <sz val="10"/>
        <color theme="1"/>
        <rFont val="Calibri"/>
        <family val="2"/>
        <scheme val="minor"/>
      </rPr>
      <t>Survey sample weeks (2 weeks)</t>
    </r>
    <r>
      <rPr>
        <sz val="10"/>
        <color theme="1"/>
        <rFont val="Calibri"/>
        <family val="2"/>
        <scheme val="minor"/>
      </rPr>
      <t>: Dates of appointment</t>
    </r>
  </si>
  <si>
    <t>20 May-2 June</t>
  </si>
  <si>
    <t>12-25 August 2024</t>
  </si>
  <si>
    <t>4-17 November 2024</t>
  </si>
  <si>
    <t>24 February-9 March</t>
  </si>
  <si>
    <t>19 May - 1 June</t>
  </si>
  <si>
    <t>6 days after batch opening 
1 day before to launch of AHS-O</t>
  </si>
  <si>
    <t>7 days after batch opening 
1 day before launch of APCS 
(to stagger the invitation process)</t>
  </si>
  <si>
    <t>Survey links close (21 days following launch of survey)</t>
  </si>
  <si>
    <t>Survey results available in raw data export from data collection portal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</si>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</sst>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409]dddd\,\ d\ mmmm\ yyyy"/>
    <numFmt numFmtId="165" formatCode="[$-F800]dddd\,\ mmmm\ dd\,\ yyyy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0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/>
    <xf numFmtId="0" fontId="12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vertical="top"/>
    </xf>
    <xf numFmtId="0" fontId="15" fillId="0" borderId="1" xfId="0" applyFont="1" applyBorder="1" applyAlignment="1">
      <alignment horizontal="right" vertical="top"/>
    </xf>
    <xf numFmtId="0" fontId="16" fillId="0" borderId="3" xfId="0" applyFont="1" applyBorder="1" applyAlignment="1">
      <alignment horizontal="right" vertical="top"/>
    </xf>
    <xf numFmtId="0" fontId="16" fillId="0" borderId="4" xfId="0" applyFont="1" applyBorder="1" applyAlignment="1">
      <alignment horizontal="right" vertical="top"/>
    </xf>
    <xf numFmtId="0" fontId="16" fillId="0" borderId="1" xfId="0" applyFont="1" applyBorder="1" applyAlignment="1">
      <alignment horizontal="right" vertical="top"/>
    </xf>
    <xf numFmtId="0" fontId="16" fillId="0" borderId="1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1" xfId="0" applyFont="1" applyBorder="1" applyAlignment="1">
      <alignment vertical="top"/>
    </xf>
    <xf numFmtId="0" fontId="15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/>
    </xf>
    <xf numFmtId="0" fontId="13" fillId="0" borderId="0" xfId="0" applyFont="1" applyAlignment="1">
      <alignment vertical="top"/>
    </xf>
    <xf numFmtId="0" fontId="5" fillId="0" borderId="1" xfId="0" applyFont="1" applyBorder="1" applyAlignment="1">
      <alignment horizontal="left" vertical="top"/>
    </xf>
    <xf numFmtId="15" fontId="6" fillId="2" borderId="1" xfId="0" applyNumberFormat="1" applyFont="1" applyFill="1" applyBorder="1" applyAlignment="1">
      <alignment horizontal="right" vertical="top"/>
    </xf>
    <xf numFmtId="15" fontId="6" fillId="2" borderId="2" xfId="0" applyNumberFormat="1" applyFont="1" applyFill="1" applyBorder="1" applyAlignment="1">
      <alignment horizontal="right" vertical="top"/>
    </xf>
    <xf numFmtId="164" fontId="7" fillId="3" borderId="1" xfId="0" applyNumberFormat="1" applyFont="1" applyFill="1" applyBorder="1" applyAlignment="1">
      <alignment horizontal="right" vertical="top"/>
    </xf>
    <xf numFmtId="164" fontId="7" fillId="3" borderId="2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left" vertical="top"/>
    </xf>
    <xf numFmtId="164" fontId="8" fillId="3" borderId="1" xfId="0" applyNumberFormat="1" applyFont="1" applyFill="1" applyBorder="1" applyAlignment="1">
      <alignment horizontal="right" vertical="top"/>
    </xf>
    <xf numFmtId="164" fontId="8" fillId="3" borderId="2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vertical="top"/>
    </xf>
    <xf numFmtId="165" fontId="8" fillId="3" borderId="2" xfId="0" applyNumberFormat="1" applyFont="1" applyFill="1" applyBorder="1" applyAlignment="1">
      <alignment horizontal="right" vertical="top"/>
    </xf>
    <xf numFmtId="164" fontId="7" fillId="4" borderId="1" xfId="0" applyNumberFormat="1" applyFont="1" applyFill="1" applyBorder="1" applyAlignment="1">
      <alignment horizontal="right" vertical="top"/>
    </xf>
    <xf numFmtId="164" fontId="7" fillId="4" borderId="2" xfId="0" applyNumberFormat="1" applyFont="1" applyFill="1" applyBorder="1" applyAlignment="1">
      <alignment horizontal="right" vertical="top"/>
    </xf>
    <xf numFmtId="165" fontId="8" fillId="4" borderId="2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vertical="top" wrapText="1"/>
    </xf>
    <xf numFmtId="165" fontId="7" fillId="5" borderId="2" xfId="0" applyNumberFormat="1" applyFont="1" applyFill="1" applyBorder="1" applyAlignment="1">
      <alignment horizontal="right" vertical="top"/>
    </xf>
    <xf numFmtId="165" fontId="8" fillId="5" borderId="2" xfId="0" applyNumberFormat="1" applyFont="1" applyFill="1" applyBorder="1" applyAlignment="1">
      <alignment horizontal="right" vertical="top"/>
    </xf>
    <xf numFmtId="0" fontId="8" fillId="0" borderId="1" xfId="0" applyFont="1" applyBorder="1" applyAlignment="1">
      <alignment vertical="top" wrapText="1"/>
    </xf>
    <xf numFmtId="165" fontId="7" fillId="6" borderId="2" xfId="0" applyNumberFormat="1" applyFont="1" applyFill="1" applyBorder="1" applyAlignment="1">
      <alignment horizontal="right" vertical="top"/>
    </xf>
    <xf numFmtId="0" fontId="9" fillId="0" borderId="1" xfId="0" applyFont="1" applyBorder="1" applyAlignment="1">
      <alignment horizontal="left" vertical="top"/>
    </xf>
    <xf numFmtId="165" fontId="7" fillId="6" borderId="1" xfId="0" applyNumberFormat="1" applyFont="1" applyFill="1" applyBorder="1" applyAlignment="1">
      <alignment horizontal="right" vertical="top"/>
    </xf>
    <xf numFmtId="15" fontId="6" fillId="0" borderId="0" xfId="0" applyNumberFormat="1" applyFont="1" applyAlignment="1">
      <alignment horizontal="right" vertical="top"/>
    </xf>
    <xf numFmtId="164" fontId="8" fillId="0" borderId="0" xfId="0" applyNumberFormat="1" applyFont="1" applyAlignment="1">
      <alignment horizontal="center" vertical="top"/>
    </xf>
    <xf numFmtId="164" fontId="8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horizontal="center" vertical="top"/>
    </xf>
    <xf numFmtId="15" fontId="6" fillId="7" borderId="1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164" fontId="8" fillId="4" borderId="1" xfId="0" applyNumberFormat="1" applyFont="1" applyFill="1" applyBorder="1" applyAlignment="1">
      <alignment horizontal="right" vertical="top"/>
    </xf>
    <xf numFmtId="164" fontId="7" fillId="5" borderId="1" xfId="0" applyNumberFormat="1" applyFont="1" applyFill="1" applyBorder="1" applyAlignment="1">
      <alignment horizontal="right" vertical="top"/>
    </xf>
    <xf numFmtId="164" fontId="8" fillId="5" borderId="1" xfId="0" applyNumberFormat="1" applyFont="1" applyFill="1" applyBorder="1" applyAlignment="1">
      <alignment horizontal="right" vertical="top"/>
    </xf>
    <xf numFmtId="164" fontId="8" fillId="6" borderId="1" xfId="0" applyNumberFormat="1" applyFont="1" applyFill="1" applyBorder="1" applyAlignment="1">
      <alignment horizontal="right" vertical="top"/>
    </xf>
    <xf numFmtId="165" fontId="14" fillId="6" borderId="1" xfId="0" applyNumberFormat="1" applyFont="1" applyFill="1" applyBorder="1" applyAlignment="1">
      <alignment horizontal="right" vertical="top"/>
    </xf>
    <xf numFmtId="15" fontId="6" fillId="7" borderId="2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164" fontId="7" fillId="8" borderId="1" xfId="0" applyNumberFormat="1" applyFont="1" applyFill="1" applyBorder="1" applyAlignment="1">
      <alignment horizontal="right" vertical="top"/>
    </xf>
    <xf numFmtId="0" fontId="16" fillId="0" borderId="3" xfId="0" applyFont="1" applyBorder="1" applyAlignment="1">
      <alignment horizontal="right" vertical="top"/>
    </xf>
    <xf numFmtId="0" fontId="16" fillId="0" borderId="4" xfId="0" applyFont="1" applyBorder="1" applyAlignment="1">
      <alignment horizontal="right" vertical="top"/>
    </xf>
    <xf numFmtId="0" fontId="3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60A6C-690C-4524-85B9-748CCD8E5428}">
  <dimension ref="A1:H38"/>
  <sheetViews>
    <sheetView tabSelected="1" workbookViewId="0">
      <selection activeCell="C23" sqref="C23"/>
    </sheetView>
  </sheetViews>
  <sheetFormatPr defaultColWidth="9.140625" defaultRowHeight="15" x14ac:dyDescent="0.25"/>
  <cols>
    <col min="1" max="1" width="17.5703125" style="15" customWidth="1"/>
    <col min="2" max="2" width="62.42578125" style="26" customWidth="1"/>
    <col min="3" max="3" width="30.140625" style="26" customWidth="1"/>
    <col min="4" max="4" width="26.28515625" style="26" customWidth="1"/>
    <col min="5" max="5" width="28.28515625" style="26" customWidth="1"/>
    <col min="6" max="8" width="26.28515625" style="26" customWidth="1"/>
  </cols>
  <sheetData>
    <row r="1" spans="1:8" ht="26.25" x14ac:dyDescent="0.25">
      <c r="A1" s="4"/>
      <c r="B1" s="16" t="s">
        <v>0</v>
      </c>
      <c r="C1" s="16"/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</row>
    <row r="2" spans="1:8" x14ac:dyDescent="0.25">
      <c r="A2" s="3" t="s">
        <v>6</v>
      </c>
      <c r="B2" s="31" t="s">
        <v>7</v>
      </c>
      <c r="C2" s="17" t="s">
        <v>8</v>
      </c>
      <c r="D2" s="32" t="s">
        <v>9</v>
      </c>
      <c r="E2" s="33" t="s">
        <v>10</v>
      </c>
      <c r="F2" s="32" t="s">
        <v>11</v>
      </c>
      <c r="G2" s="32" t="s">
        <v>12</v>
      </c>
      <c r="H2" s="32" t="s">
        <v>13</v>
      </c>
    </row>
    <row r="3" spans="1:8" x14ac:dyDescent="0.25">
      <c r="A3" s="9" t="s">
        <v>14</v>
      </c>
      <c r="B3" s="31" t="s">
        <v>15</v>
      </c>
      <c r="C3" s="65" t="s">
        <v>16</v>
      </c>
      <c r="D3" s="34">
        <v>45387</v>
      </c>
      <c r="E3" s="35">
        <v>45470</v>
      </c>
      <c r="F3" s="34">
        <v>45569</v>
      </c>
      <c r="G3" s="34">
        <v>45667</v>
      </c>
      <c r="H3" s="34">
        <v>45751</v>
      </c>
    </row>
    <row r="4" spans="1:8" x14ac:dyDescent="0.25">
      <c r="A4" s="9" t="s">
        <v>14</v>
      </c>
      <c r="B4" s="36" t="s">
        <v>17</v>
      </c>
      <c r="C4" s="66"/>
      <c r="D4" s="37">
        <f>D3</f>
        <v>45387</v>
      </c>
      <c r="E4" s="38">
        <f>E3</f>
        <v>45470</v>
      </c>
      <c r="F4" s="37">
        <f>F3</f>
        <v>45569</v>
      </c>
      <c r="G4" s="37">
        <f>G3</f>
        <v>45667</v>
      </c>
      <c r="H4" s="37">
        <f>H3</f>
        <v>45751</v>
      </c>
    </row>
    <row r="5" spans="1:8" x14ac:dyDescent="0.25">
      <c r="A5" s="9" t="s">
        <v>14</v>
      </c>
      <c r="B5" s="36" t="s">
        <v>18</v>
      </c>
      <c r="C5" s="20" t="s">
        <v>19</v>
      </c>
      <c r="D5" s="38">
        <f>D3+7</f>
        <v>45394</v>
      </c>
      <c r="E5" s="38">
        <f>E3+7</f>
        <v>45477</v>
      </c>
      <c r="F5" s="38">
        <f>F3+7</f>
        <v>45576</v>
      </c>
      <c r="G5" s="38">
        <f>G3+7</f>
        <v>45674</v>
      </c>
      <c r="H5" s="38">
        <f>H3+7</f>
        <v>45758</v>
      </c>
    </row>
    <row r="6" spans="1:8" x14ac:dyDescent="0.25">
      <c r="A6" s="9" t="s">
        <v>14</v>
      </c>
      <c r="B6" s="36" t="s">
        <v>20</v>
      </c>
      <c r="C6" s="20" t="s">
        <v>21</v>
      </c>
      <c r="D6" s="38">
        <f>D3+14</f>
        <v>45401</v>
      </c>
      <c r="E6" s="38">
        <f>E3+14</f>
        <v>45484</v>
      </c>
      <c r="F6" s="38">
        <f>F3+14</f>
        <v>45583</v>
      </c>
      <c r="G6" s="38">
        <f>G3+14</f>
        <v>45681</v>
      </c>
      <c r="H6" s="38">
        <f>H3+14</f>
        <v>45765</v>
      </c>
    </row>
    <row r="7" spans="1:8" x14ac:dyDescent="0.25">
      <c r="A7" s="9" t="s">
        <v>14</v>
      </c>
      <c r="B7" s="36" t="s">
        <v>22</v>
      </c>
      <c r="C7" s="20" t="s">
        <v>23</v>
      </c>
      <c r="D7" s="38">
        <f>D3+21</f>
        <v>45408</v>
      </c>
      <c r="E7" s="38">
        <f>E3+21</f>
        <v>45491</v>
      </c>
      <c r="F7" s="38">
        <f>F3+21</f>
        <v>45590</v>
      </c>
      <c r="G7" s="38">
        <f>G3+21</f>
        <v>45688</v>
      </c>
      <c r="H7" s="38">
        <f>H3+21</f>
        <v>45772</v>
      </c>
    </row>
    <row r="8" spans="1:8" ht="25.5" x14ac:dyDescent="0.25">
      <c r="A8" s="9" t="s">
        <v>14</v>
      </c>
      <c r="B8" s="39" t="s">
        <v>24</v>
      </c>
      <c r="C8" s="21" t="s">
        <v>25</v>
      </c>
      <c r="D8" s="35">
        <f>D3+21</f>
        <v>45408</v>
      </c>
      <c r="E8" s="35">
        <f>E3+22</f>
        <v>45492</v>
      </c>
      <c r="F8" s="35">
        <f>F3+21</f>
        <v>45590</v>
      </c>
      <c r="G8" s="35">
        <f>G3+21</f>
        <v>45688</v>
      </c>
      <c r="H8" s="35">
        <f>H3+21</f>
        <v>45772</v>
      </c>
    </row>
    <row r="9" spans="1:8" x14ac:dyDescent="0.25">
      <c r="A9" s="9" t="s">
        <v>14</v>
      </c>
      <c r="B9" s="36" t="s">
        <v>26</v>
      </c>
      <c r="C9" s="20" t="s">
        <v>27</v>
      </c>
      <c r="D9" s="40">
        <f>D11-7</f>
        <v>45411</v>
      </c>
      <c r="E9" s="40">
        <f>E11-7</f>
        <v>45495</v>
      </c>
      <c r="F9" s="40">
        <v>45593</v>
      </c>
      <c r="G9" s="40">
        <v>45691</v>
      </c>
      <c r="H9" s="40">
        <v>45775</v>
      </c>
    </row>
    <row r="10" spans="1:8" x14ac:dyDescent="0.25">
      <c r="A10" s="10" t="s">
        <v>28</v>
      </c>
      <c r="B10" s="31" t="s">
        <v>29</v>
      </c>
      <c r="C10" s="20" t="s">
        <v>30</v>
      </c>
      <c r="D10" s="41">
        <v>45408</v>
      </c>
      <c r="E10" s="42">
        <v>45499</v>
      </c>
      <c r="F10" s="41">
        <v>45597</v>
      </c>
      <c r="G10" s="41">
        <v>45695</v>
      </c>
      <c r="H10" s="41">
        <v>45779</v>
      </c>
    </row>
    <row r="11" spans="1:8" x14ac:dyDescent="0.25">
      <c r="A11" s="10" t="s">
        <v>28</v>
      </c>
      <c r="B11" s="67" t="s">
        <v>31</v>
      </c>
      <c r="C11" s="18" t="s">
        <v>32</v>
      </c>
      <c r="D11" s="43">
        <v>45418</v>
      </c>
      <c r="E11" s="43">
        <v>45502</v>
      </c>
      <c r="F11" s="43">
        <v>45600</v>
      </c>
      <c r="G11" s="43">
        <v>45698</v>
      </c>
      <c r="H11" s="43">
        <v>45782</v>
      </c>
    </row>
    <row r="12" spans="1:8" ht="50.25" customHeight="1" x14ac:dyDescent="0.25">
      <c r="A12" s="10" t="s">
        <v>28</v>
      </c>
      <c r="B12" s="67"/>
      <c r="C12" s="19" t="s">
        <v>33</v>
      </c>
      <c r="D12" s="43">
        <f t="shared" ref="D12" si="0">D11+13</f>
        <v>45431</v>
      </c>
      <c r="E12" s="43">
        <f>E11+13</f>
        <v>45515</v>
      </c>
      <c r="F12" s="43">
        <f t="shared" ref="F12" si="1">F11+13</f>
        <v>45613</v>
      </c>
      <c r="G12" s="43">
        <f t="shared" ref="G12:H12" si="2">G11+13</f>
        <v>45711</v>
      </c>
      <c r="H12" s="43">
        <f t="shared" si="2"/>
        <v>45795</v>
      </c>
    </row>
    <row r="13" spans="1:8" ht="25.5" x14ac:dyDescent="0.25">
      <c r="A13" s="10" t="s">
        <v>28</v>
      </c>
      <c r="B13" s="36" t="s">
        <v>34</v>
      </c>
      <c r="C13" s="21" t="s">
        <v>35</v>
      </c>
      <c r="D13" s="43">
        <f t="shared" ref="D13" si="3">D11+14</f>
        <v>45432</v>
      </c>
      <c r="E13" s="43">
        <f>E11+14</f>
        <v>45516</v>
      </c>
      <c r="F13" s="43">
        <f t="shared" ref="F13" si="4">F11+14</f>
        <v>45614</v>
      </c>
      <c r="G13" s="43">
        <f t="shared" ref="G13:H13" si="5">G11+14</f>
        <v>45712</v>
      </c>
      <c r="H13" s="43">
        <f t="shared" si="5"/>
        <v>45796</v>
      </c>
    </row>
    <row r="14" spans="1:8" x14ac:dyDescent="0.25">
      <c r="A14" s="10" t="s">
        <v>28</v>
      </c>
      <c r="B14" s="36" t="s">
        <v>36</v>
      </c>
      <c r="C14" s="20" t="s">
        <v>37</v>
      </c>
      <c r="D14" s="43">
        <f>D13+1</f>
        <v>45433</v>
      </c>
      <c r="E14" s="43">
        <v>45517</v>
      </c>
      <c r="F14" s="43">
        <f>F13+1</f>
        <v>45615</v>
      </c>
      <c r="G14" s="43">
        <f>G13+1</f>
        <v>45713</v>
      </c>
      <c r="H14" s="43">
        <f>H13+1</f>
        <v>45797</v>
      </c>
    </row>
    <row r="15" spans="1:8" ht="25.5" x14ac:dyDescent="0.25">
      <c r="A15" s="11" t="s">
        <v>38</v>
      </c>
      <c r="B15" s="44" t="s">
        <v>39</v>
      </c>
      <c r="C15" s="21" t="s">
        <v>40</v>
      </c>
      <c r="D15" s="45">
        <v>45434</v>
      </c>
      <c r="E15" s="45">
        <v>45518</v>
      </c>
      <c r="F15" s="45">
        <v>45609</v>
      </c>
      <c r="G15" s="45">
        <v>45714</v>
      </c>
      <c r="H15" s="45">
        <v>45798</v>
      </c>
    </row>
    <row r="16" spans="1:8" x14ac:dyDescent="0.25">
      <c r="A16" s="11" t="s">
        <v>38</v>
      </c>
      <c r="B16" s="36" t="s">
        <v>41</v>
      </c>
      <c r="C16" s="20" t="s">
        <v>42</v>
      </c>
      <c r="D16" s="46">
        <f>D15+1</f>
        <v>45435</v>
      </c>
      <c r="E16" s="46">
        <f>E15+1</f>
        <v>45519</v>
      </c>
      <c r="F16" s="46">
        <f>F15+1</f>
        <v>45610</v>
      </c>
      <c r="G16" s="46">
        <f>G15+1</f>
        <v>45715</v>
      </c>
      <c r="H16" s="46">
        <f>H15+1</f>
        <v>45799</v>
      </c>
    </row>
    <row r="17" spans="1:8" ht="25.5" x14ac:dyDescent="0.25">
      <c r="A17" s="11" t="s">
        <v>38</v>
      </c>
      <c r="B17" s="47" t="s">
        <v>43</v>
      </c>
      <c r="C17" s="20" t="s">
        <v>44</v>
      </c>
      <c r="D17" s="46">
        <f>D15+2</f>
        <v>45436</v>
      </c>
      <c r="E17" s="46">
        <f>E15+2</f>
        <v>45520</v>
      </c>
      <c r="F17" s="46">
        <f>F15+2</f>
        <v>45611</v>
      </c>
      <c r="G17" s="46">
        <f>G15+2</f>
        <v>45716</v>
      </c>
      <c r="H17" s="46">
        <f>H15+2</f>
        <v>45800</v>
      </c>
    </row>
    <row r="18" spans="1:8" x14ac:dyDescent="0.25">
      <c r="A18" s="11" t="s">
        <v>38</v>
      </c>
      <c r="B18" s="36" t="s">
        <v>45</v>
      </c>
      <c r="C18" s="20" t="s">
        <v>46</v>
      </c>
      <c r="D18" s="46">
        <f>D15+7</f>
        <v>45441</v>
      </c>
      <c r="E18" s="46">
        <f>E15+7</f>
        <v>45525</v>
      </c>
      <c r="F18" s="46">
        <f>F15+7</f>
        <v>45616</v>
      </c>
      <c r="G18" s="46">
        <f>G15+7</f>
        <v>45721</v>
      </c>
      <c r="H18" s="46">
        <f>H15+7</f>
        <v>45805</v>
      </c>
    </row>
    <row r="19" spans="1:8" x14ac:dyDescent="0.25">
      <c r="A19" s="11" t="s">
        <v>38</v>
      </c>
      <c r="B19" s="36" t="s">
        <v>47</v>
      </c>
      <c r="C19" s="20" t="s">
        <v>48</v>
      </c>
      <c r="D19" s="46">
        <f>D15+21</f>
        <v>45455</v>
      </c>
      <c r="E19" s="46">
        <f>E15+21</f>
        <v>45539</v>
      </c>
      <c r="F19" s="46">
        <f>F15+21</f>
        <v>45630</v>
      </c>
      <c r="G19" s="46">
        <f>G15+21</f>
        <v>45735</v>
      </c>
      <c r="H19" s="46">
        <f>H15+21</f>
        <v>45819</v>
      </c>
    </row>
    <row r="20" spans="1:8" x14ac:dyDescent="0.25">
      <c r="A20" s="12" t="s">
        <v>49</v>
      </c>
      <c r="B20" s="31" t="s">
        <v>50</v>
      </c>
      <c r="C20" s="20" t="s">
        <v>51</v>
      </c>
      <c r="D20" s="48">
        <f>D19+7</f>
        <v>45462</v>
      </c>
      <c r="E20" s="48">
        <f>E19+7</f>
        <v>45546</v>
      </c>
      <c r="F20" s="48">
        <f>F19+7</f>
        <v>45637</v>
      </c>
      <c r="G20" s="48">
        <f>G19+7</f>
        <v>45742</v>
      </c>
      <c r="H20" s="48">
        <f>H19+7</f>
        <v>45826</v>
      </c>
    </row>
    <row r="21" spans="1:8" x14ac:dyDescent="0.25">
      <c r="A21" s="12" t="s">
        <v>49</v>
      </c>
      <c r="B21" s="49" t="s">
        <v>52</v>
      </c>
      <c r="C21" s="22"/>
      <c r="D21" s="50">
        <v>45534</v>
      </c>
      <c r="E21" s="50" t="s">
        <v>53</v>
      </c>
      <c r="F21" s="50" t="s">
        <v>54</v>
      </c>
      <c r="G21" s="50" t="s">
        <v>55</v>
      </c>
      <c r="H21" s="50" t="s">
        <v>56</v>
      </c>
    </row>
    <row r="22" spans="1:8" ht="26.25" x14ac:dyDescent="0.25">
      <c r="A22" s="4"/>
      <c r="B22" s="16"/>
      <c r="C22" s="16"/>
    </row>
    <row r="23" spans="1:8" x14ac:dyDescent="0.25">
      <c r="A23" s="4"/>
      <c r="B23" s="23"/>
      <c r="C23" s="23"/>
      <c r="D23" s="51"/>
      <c r="E23" s="51"/>
      <c r="F23" s="51"/>
      <c r="G23" s="51"/>
    </row>
    <row r="24" spans="1:8" x14ac:dyDescent="0.25">
      <c r="A24" s="13"/>
      <c r="B24" s="24"/>
      <c r="C24" s="24"/>
      <c r="D24" s="52"/>
      <c r="E24" s="52"/>
      <c r="F24" s="52"/>
      <c r="G24" s="52"/>
    </row>
    <row r="25" spans="1:8" x14ac:dyDescent="0.25">
      <c r="A25" s="13"/>
      <c r="B25" s="25"/>
      <c r="C25" s="25"/>
      <c r="D25" s="53"/>
      <c r="E25" s="53"/>
      <c r="F25" s="53"/>
      <c r="G25" s="53"/>
    </row>
    <row r="26" spans="1:8" x14ac:dyDescent="0.25">
      <c r="A26" s="13"/>
      <c r="B26" s="25"/>
      <c r="C26" s="25"/>
      <c r="D26" s="53"/>
      <c r="E26" s="53"/>
      <c r="F26" s="53"/>
      <c r="G26" s="53"/>
    </row>
    <row r="27" spans="1:8" x14ac:dyDescent="0.25">
      <c r="A27" s="13"/>
      <c r="B27" s="23"/>
      <c r="C27" s="23"/>
      <c r="D27" s="54"/>
      <c r="E27" s="54"/>
      <c r="F27" s="54"/>
      <c r="G27" s="54"/>
    </row>
    <row r="28" spans="1:8" x14ac:dyDescent="0.25">
      <c r="A28" s="13"/>
      <c r="B28" s="25"/>
      <c r="C28" s="25"/>
      <c r="D28" s="53"/>
      <c r="E28" s="53"/>
      <c r="F28" s="53"/>
      <c r="G28" s="53"/>
    </row>
    <row r="29" spans="1:8" x14ac:dyDescent="0.25">
      <c r="A29" s="13"/>
      <c r="B29" s="25"/>
      <c r="C29" s="25"/>
      <c r="D29" s="53"/>
      <c r="E29" s="53"/>
      <c r="F29" s="53"/>
      <c r="G29" s="53"/>
    </row>
    <row r="30" spans="1:8" x14ac:dyDescent="0.25">
      <c r="A30" s="13"/>
      <c r="B30" s="25"/>
      <c r="C30" s="25"/>
      <c r="D30" s="53"/>
      <c r="E30" s="53"/>
      <c r="F30" s="53"/>
      <c r="G30" s="53"/>
    </row>
    <row r="31" spans="1:8" x14ac:dyDescent="0.25">
      <c r="A31" s="13"/>
      <c r="B31" s="25"/>
      <c r="C31" s="25"/>
      <c r="D31" s="53"/>
      <c r="E31" s="53"/>
      <c r="F31" s="53"/>
      <c r="G31" s="53"/>
    </row>
    <row r="32" spans="1:8" x14ac:dyDescent="0.25">
      <c r="A32" s="13"/>
      <c r="B32" s="24"/>
      <c r="C32" s="24"/>
      <c r="D32" s="53"/>
      <c r="E32" s="53"/>
      <c r="F32" s="53"/>
      <c r="G32" s="53"/>
    </row>
    <row r="33" spans="1:7" x14ac:dyDescent="0.25">
      <c r="A33" s="13"/>
      <c r="B33" s="25"/>
      <c r="C33" s="25"/>
      <c r="D33" s="53"/>
      <c r="E33" s="53"/>
      <c r="F33" s="53"/>
      <c r="G33" s="53"/>
    </row>
    <row r="34" spans="1:7" x14ac:dyDescent="0.25">
      <c r="A34" s="13"/>
      <c r="B34" s="25"/>
      <c r="C34" s="25"/>
      <c r="D34" s="53"/>
      <c r="E34" s="53"/>
      <c r="F34" s="53"/>
      <c r="G34" s="53"/>
    </row>
    <row r="35" spans="1:7" x14ac:dyDescent="0.25">
      <c r="A35" s="13"/>
      <c r="B35" s="25"/>
      <c r="C35" s="25"/>
      <c r="D35" s="53"/>
      <c r="E35" s="53"/>
      <c r="F35" s="53"/>
      <c r="G35" s="53"/>
    </row>
    <row r="36" spans="1:7" x14ac:dyDescent="0.25">
      <c r="A36" s="13"/>
      <c r="B36" s="25"/>
      <c r="C36" s="25"/>
      <c r="D36" s="53"/>
      <c r="E36" s="53"/>
      <c r="F36" s="53"/>
      <c r="G36" s="53"/>
    </row>
    <row r="37" spans="1:7" x14ac:dyDescent="0.25">
      <c r="A37" s="13"/>
      <c r="B37" s="24"/>
      <c r="C37" s="24"/>
      <c r="D37" s="53"/>
      <c r="E37" s="53"/>
      <c r="F37" s="53"/>
      <c r="G37" s="53"/>
    </row>
    <row r="38" spans="1:7" x14ac:dyDescent="0.25">
      <c r="A38" s="14"/>
      <c r="B38" s="25"/>
      <c r="C38" s="25"/>
      <c r="D38" s="53"/>
      <c r="E38" s="53"/>
      <c r="F38" s="53"/>
      <c r="G38" s="53"/>
    </row>
  </sheetData>
  <mergeCells count="2">
    <mergeCell ref="C3:C4"/>
    <mergeCell ref="B11:B12"/>
  </mergeCells>
  <pageMargins left="0.7" right="0.7" top="0.75" bottom="0.75" header="0.3" footer="0.3"/>
  <pageSetup paperSize="9" orientation="portrait" r:id="rId1"/>
  <ignoredErrors>
    <ignoredError sqref="E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FDF48-FC81-4CCB-83AC-199036F8483E}">
  <dimension ref="A1:I15"/>
  <sheetViews>
    <sheetView zoomScaleNormal="100" workbookViewId="0">
      <selection activeCell="B25" sqref="B25"/>
    </sheetView>
  </sheetViews>
  <sheetFormatPr defaultRowHeight="15" x14ac:dyDescent="0.25"/>
  <cols>
    <col min="1" max="1" width="17.5703125" customWidth="1"/>
    <col min="2" max="2" width="62.42578125" style="26" customWidth="1"/>
    <col min="3" max="3" width="30.140625" style="26" customWidth="1"/>
    <col min="4" max="8" width="26.28515625" style="26" customWidth="1"/>
  </cols>
  <sheetData>
    <row r="1" spans="1:9" ht="26.25" x14ac:dyDescent="0.25">
      <c r="A1" s="1"/>
      <c r="B1" s="16" t="s">
        <v>57</v>
      </c>
      <c r="C1" s="16"/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</row>
    <row r="2" spans="1:9" x14ac:dyDescent="0.25">
      <c r="A2" s="3" t="s">
        <v>6</v>
      </c>
      <c r="B2" s="31" t="s">
        <v>7</v>
      </c>
      <c r="C2" s="17" t="s">
        <v>8</v>
      </c>
      <c r="D2" s="55" t="s">
        <v>9</v>
      </c>
      <c r="E2" s="62" t="s">
        <v>10</v>
      </c>
      <c r="F2" s="55" t="s">
        <v>11</v>
      </c>
      <c r="G2" s="55" t="s">
        <v>12</v>
      </c>
      <c r="H2" s="55" t="s">
        <v>13</v>
      </c>
    </row>
    <row r="3" spans="1:9" x14ac:dyDescent="0.25">
      <c r="A3" s="9" t="s">
        <v>14</v>
      </c>
      <c r="B3" s="36" t="s">
        <v>29</v>
      </c>
      <c r="C3" s="20" t="s">
        <v>58</v>
      </c>
      <c r="D3" s="37">
        <v>45387</v>
      </c>
      <c r="E3" s="37">
        <v>45470</v>
      </c>
      <c r="F3" s="37">
        <v>45555</v>
      </c>
      <c r="G3" s="37">
        <v>45667</v>
      </c>
      <c r="H3" s="37">
        <v>45751</v>
      </c>
      <c r="I3" s="5"/>
    </row>
    <row r="4" spans="1:9" x14ac:dyDescent="0.25">
      <c r="A4" s="10" t="s">
        <v>28</v>
      </c>
      <c r="B4" s="39" t="s">
        <v>59</v>
      </c>
      <c r="C4" s="20" t="s">
        <v>60</v>
      </c>
      <c r="D4" s="57" t="s">
        <v>61</v>
      </c>
      <c r="E4" s="57" t="s">
        <v>62</v>
      </c>
      <c r="F4" s="57" t="s">
        <v>63</v>
      </c>
      <c r="G4" s="57" t="s">
        <v>64</v>
      </c>
      <c r="H4" s="57" t="s">
        <v>65</v>
      </c>
      <c r="I4" s="5"/>
    </row>
    <row r="5" spans="1:9" x14ac:dyDescent="0.25">
      <c r="A5" s="10" t="s">
        <v>28</v>
      </c>
      <c r="B5" s="39" t="s">
        <v>66</v>
      </c>
      <c r="C5" s="20" t="s">
        <v>67</v>
      </c>
      <c r="D5" s="57" t="s">
        <v>68</v>
      </c>
      <c r="E5" s="57" t="s">
        <v>69</v>
      </c>
      <c r="F5" s="57" t="s">
        <v>70</v>
      </c>
      <c r="G5" s="57" t="s">
        <v>71</v>
      </c>
      <c r="H5" s="57" t="s">
        <v>72</v>
      </c>
      <c r="I5" s="5"/>
    </row>
    <row r="6" spans="1:9" x14ac:dyDescent="0.25">
      <c r="A6" s="10" t="s">
        <v>28</v>
      </c>
      <c r="B6" s="36" t="s">
        <v>73</v>
      </c>
      <c r="C6" s="20" t="s">
        <v>74</v>
      </c>
      <c r="D6" s="41">
        <v>45419</v>
      </c>
      <c r="E6" s="41">
        <v>45503</v>
      </c>
      <c r="F6" s="41">
        <v>45586</v>
      </c>
      <c r="G6" s="41">
        <v>45699</v>
      </c>
      <c r="H6" s="41">
        <v>45783</v>
      </c>
    </row>
    <row r="7" spans="1:9" ht="25.5" x14ac:dyDescent="0.25">
      <c r="A7" s="10" t="s">
        <v>28</v>
      </c>
      <c r="B7" s="39" t="s">
        <v>75</v>
      </c>
      <c r="C7" s="21" t="s">
        <v>76</v>
      </c>
      <c r="D7" s="57">
        <v>45425</v>
      </c>
      <c r="E7" s="57">
        <v>45509</v>
      </c>
      <c r="F7" s="57">
        <v>45590</v>
      </c>
      <c r="G7" s="57">
        <v>45705</v>
      </c>
      <c r="H7" s="57">
        <v>45789</v>
      </c>
    </row>
    <row r="8" spans="1:9" ht="38.25" x14ac:dyDescent="0.25">
      <c r="A8" s="11" t="s">
        <v>38</v>
      </c>
      <c r="B8" s="44" t="s">
        <v>39</v>
      </c>
      <c r="C8" s="21" t="s">
        <v>77</v>
      </c>
      <c r="D8" s="58">
        <v>45426</v>
      </c>
      <c r="E8" s="58">
        <v>45510</v>
      </c>
      <c r="F8" s="58">
        <v>45594</v>
      </c>
      <c r="G8" s="58">
        <v>45706</v>
      </c>
      <c r="H8" s="58">
        <v>45790</v>
      </c>
      <c r="I8" s="5"/>
    </row>
    <row r="9" spans="1:9" ht="25.5" x14ac:dyDescent="0.25">
      <c r="A9" s="11" t="s">
        <v>38</v>
      </c>
      <c r="B9" s="47" t="s">
        <v>78</v>
      </c>
      <c r="C9" s="20" t="s">
        <v>79</v>
      </c>
      <c r="D9" s="58">
        <v>45428</v>
      </c>
      <c r="E9" s="58">
        <f>E8+2</f>
        <v>45512</v>
      </c>
      <c r="F9" s="58">
        <f>F8+2</f>
        <v>45596</v>
      </c>
      <c r="G9" s="58">
        <f t="shared" ref="G9:H9" si="0">G8+2</f>
        <v>45708</v>
      </c>
      <c r="H9" s="58">
        <f t="shared" si="0"/>
        <v>45792</v>
      </c>
      <c r="I9" s="6"/>
    </row>
    <row r="10" spans="1:9" x14ac:dyDescent="0.25">
      <c r="A10" s="11" t="s">
        <v>38</v>
      </c>
      <c r="B10" s="36" t="s">
        <v>80</v>
      </c>
      <c r="C10" s="20" t="s">
        <v>81</v>
      </c>
      <c r="D10" s="58">
        <v>45433</v>
      </c>
      <c r="E10" s="58">
        <f>E8+7</f>
        <v>45517</v>
      </c>
      <c r="F10" s="58">
        <f>F8+7</f>
        <v>45601</v>
      </c>
      <c r="G10" s="58">
        <f t="shared" ref="G10:H10" si="1">G8+7</f>
        <v>45713</v>
      </c>
      <c r="H10" s="58">
        <f t="shared" si="1"/>
        <v>45797</v>
      </c>
    </row>
    <row r="11" spans="1:9" x14ac:dyDescent="0.25">
      <c r="A11" s="11" t="s">
        <v>38</v>
      </c>
      <c r="B11" s="63" t="s">
        <v>82</v>
      </c>
      <c r="C11" s="20" t="s">
        <v>83</v>
      </c>
      <c r="D11" s="58">
        <v>45447</v>
      </c>
      <c r="E11" s="58">
        <f>E8+21</f>
        <v>45531</v>
      </c>
      <c r="F11" s="58">
        <f>F8+21</f>
        <v>45615</v>
      </c>
      <c r="G11" s="58">
        <f t="shared" ref="G11:H11" si="2">G8+21</f>
        <v>45727</v>
      </c>
      <c r="H11" s="58">
        <f t="shared" si="2"/>
        <v>45811</v>
      </c>
    </row>
    <row r="12" spans="1:9" x14ac:dyDescent="0.25">
      <c r="A12" s="12" t="s">
        <v>49</v>
      </c>
      <c r="B12" s="31" t="s">
        <v>50</v>
      </c>
      <c r="C12" s="20" t="s">
        <v>51</v>
      </c>
      <c r="D12" s="64">
        <f>D11+7</f>
        <v>45454</v>
      </c>
      <c r="E12" s="64">
        <f t="shared" ref="E12" si="3">E11+7</f>
        <v>45538</v>
      </c>
      <c r="F12" s="64">
        <f t="shared" ref="F12" si="4">F11+7</f>
        <v>45622</v>
      </c>
      <c r="G12" s="64">
        <f t="shared" ref="G12:H12" si="5">G11+7</f>
        <v>45734</v>
      </c>
      <c r="H12" s="64">
        <f t="shared" si="5"/>
        <v>45818</v>
      </c>
    </row>
    <row r="13" spans="1:9" x14ac:dyDescent="0.25">
      <c r="A13" s="12" t="s">
        <v>49</v>
      </c>
      <c r="B13" s="49" t="s">
        <v>52</v>
      </c>
      <c r="C13" s="29"/>
      <c r="D13" s="50">
        <v>45534</v>
      </c>
      <c r="E13" s="50" t="s">
        <v>53</v>
      </c>
      <c r="F13" s="50" t="s">
        <v>54</v>
      </c>
      <c r="G13" s="50" t="s">
        <v>55</v>
      </c>
      <c r="H13" s="50" t="s">
        <v>56</v>
      </c>
    </row>
    <row r="15" spans="1:9" x14ac:dyDescent="0.25">
      <c r="B15" s="30"/>
      <c r="C15" s="30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3927B-0987-4011-AF8C-1E3828F58B53}">
  <dimension ref="A1:H14"/>
  <sheetViews>
    <sheetView zoomScaleNormal="100" workbookViewId="0">
      <selection activeCell="J13" sqref="J13"/>
    </sheetView>
  </sheetViews>
  <sheetFormatPr defaultColWidth="38" defaultRowHeight="15" x14ac:dyDescent="0.25"/>
  <cols>
    <col min="1" max="1" width="17.5703125" customWidth="1"/>
    <col min="2" max="2" width="62.42578125" style="26" customWidth="1"/>
    <col min="3" max="3" width="30.140625" style="26" customWidth="1"/>
    <col min="4" max="8" width="26.28515625" style="26" customWidth="1"/>
  </cols>
  <sheetData>
    <row r="1" spans="1:8" ht="26.25" x14ac:dyDescent="0.25">
      <c r="A1" s="7"/>
      <c r="B1" s="27" t="s">
        <v>84</v>
      </c>
      <c r="C1" s="27"/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</row>
    <row r="2" spans="1:8" ht="25.5" x14ac:dyDescent="0.25">
      <c r="A2" s="3" t="s">
        <v>6</v>
      </c>
      <c r="B2" s="31" t="s">
        <v>7</v>
      </c>
      <c r="C2" s="28" t="s">
        <v>85</v>
      </c>
      <c r="D2" s="55" t="s">
        <v>9</v>
      </c>
      <c r="E2" s="55" t="s">
        <v>10</v>
      </c>
      <c r="F2" s="55" t="s">
        <v>11</v>
      </c>
      <c r="G2" s="55" t="s">
        <v>12</v>
      </c>
      <c r="H2" s="55" t="s">
        <v>13</v>
      </c>
    </row>
    <row r="3" spans="1:8" x14ac:dyDescent="0.25">
      <c r="A3" s="9" t="s">
        <v>14</v>
      </c>
      <c r="B3" s="36" t="s">
        <v>29</v>
      </c>
      <c r="C3" s="20" t="s">
        <v>86</v>
      </c>
      <c r="D3" s="37">
        <v>45429</v>
      </c>
      <c r="E3" s="37">
        <v>45513</v>
      </c>
      <c r="F3" s="37">
        <v>45597</v>
      </c>
      <c r="G3" s="37">
        <v>45709</v>
      </c>
      <c r="H3" s="37">
        <v>45793</v>
      </c>
    </row>
    <row r="4" spans="1:8" x14ac:dyDescent="0.25">
      <c r="A4" s="10" t="s">
        <v>28</v>
      </c>
      <c r="B4" s="56" t="s">
        <v>87</v>
      </c>
      <c r="C4" s="20" t="s">
        <v>67</v>
      </c>
      <c r="D4" s="57" t="s">
        <v>88</v>
      </c>
      <c r="E4" s="57" t="s">
        <v>89</v>
      </c>
      <c r="F4" s="57" t="s">
        <v>90</v>
      </c>
      <c r="G4" s="57" t="s">
        <v>91</v>
      </c>
      <c r="H4" s="57" t="s">
        <v>92</v>
      </c>
    </row>
    <row r="5" spans="1:8" x14ac:dyDescent="0.25">
      <c r="A5" s="10" t="s">
        <v>28</v>
      </c>
      <c r="B5" s="36" t="s">
        <v>73</v>
      </c>
      <c r="C5" s="20" t="s">
        <v>74</v>
      </c>
      <c r="D5" s="41">
        <v>45447</v>
      </c>
      <c r="E5" s="41">
        <v>45531</v>
      </c>
      <c r="F5" s="41">
        <v>45615</v>
      </c>
      <c r="G5" s="41">
        <v>45727</v>
      </c>
      <c r="H5" s="41">
        <v>45811</v>
      </c>
    </row>
    <row r="6" spans="1:8" ht="25.5" x14ac:dyDescent="0.25">
      <c r="A6" s="10" t="s">
        <v>28</v>
      </c>
      <c r="B6" s="39" t="s">
        <v>75</v>
      </c>
      <c r="C6" s="21" t="s">
        <v>93</v>
      </c>
      <c r="D6" s="57">
        <f>D5+6</f>
        <v>45453</v>
      </c>
      <c r="E6" s="57">
        <v>45537</v>
      </c>
      <c r="F6" s="57">
        <f>F5+6</f>
        <v>45621</v>
      </c>
      <c r="G6" s="57">
        <f>G5+6</f>
        <v>45733</v>
      </c>
      <c r="H6" s="57">
        <f>H5+6</f>
        <v>45817</v>
      </c>
    </row>
    <row r="7" spans="1:8" ht="38.25" x14ac:dyDescent="0.25">
      <c r="A7" s="11" t="s">
        <v>38</v>
      </c>
      <c r="B7" s="44" t="s">
        <v>39</v>
      </c>
      <c r="C7" s="21" t="s">
        <v>94</v>
      </c>
      <c r="D7" s="58">
        <f>D6+1</f>
        <v>45454</v>
      </c>
      <c r="E7" s="58">
        <f>E6+1</f>
        <v>45538</v>
      </c>
      <c r="F7" s="58">
        <f>F6+1</f>
        <v>45622</v>
      </c>
      <c r="G7" s="58">
        <f>G6+1</f>
        <v>45734</v>
      </c>
      <c r="H7" s="58">
        <f>H6+1</f>
        <v>45818</v>
      </c>
    </row>
    <row r="8" spans="1:8" s="6" customFormat="1" ht="25.5" x14ac:dyDescent="0.25">
      <c r="A8" s="11" t="s">
        <v>38</v>
      </c>
      <c r="B8" s="47" t="s">
        <v>78</v>
      </c>
      <c r="C8" s="20" t="s">
        <v>79</v>
      </c>
      <c r="D8" s="59">
        <f>D7+2</f>
        <v>45456</v>
      </c>
      <c r="E8" s="59">
        <f>E7+2</f>
        <v>45540</v>
      </c>
      <c r="F8" s="59">
        <f>F7+2</f>
        <v>45624</v>
      </c>
      <c r="G8" s="59">
        <f>G7+2</f>
        <v>45736</v>
      </c>
      <c r="H8" s="59">
        <f>H7+2</f>
        <v>45820</v>
      </c>
    </row>
    <row r="9" spans="1:8" x14ac:dyDescent="0.25">
      <c r="A9" s="11" t="s">
        <v>38</v>
      </c>
      <c r="B9" s="36" t="s">
        <v>80</v>
      </c>
      <c r="C9" s="20" t="s">
        <v>81</v>
      </c>
      <c r="D9" s="59">
        <f>D7+7</f>
        <v>45461</v>
      </c>
      <c r="E9" s="59">
        <f>E7+7</f>
        <v>45545</v>
      </c>
      <c r="F9" s="59">
        <f>F7+7</f>
        <v>45629</v>
      </c>
      <c r="G9" s="59">
        <f>G7+7</f>
        <v>45741</v>
      </c>
      <c r="H9" s="59">
        <f>H7+7</f>
        <v>45825</v>
      </c>
    </row>
    <row r="10" spans="1:8" x14ac:dyDescent="0.25">
      <c r="A10" s="11" t="s">
        <v>38</v>
      </c>
      <c r="B10" s="56" t="s">
        <v>95</v>
      </c>
      <c r="C10" s="20" t="s">
        <v>83</v>
      </c>
      <c r="D10" s="58">
        <f>D7+21</f>
        <v>45475</v>
      </c>
      <c r="E10" s="58">
        <f>E7+21</f>
        <v>45559</v>
      </c>
      <c r="F10" s="58">
        <f>F7+21</f>
        <v>45643</v>
      </c>
      <c r="G10" s="58">
        <f>G7+21</f>
        <v>45755</v>
      </c>
      <c r="H10" s="58">
        <f>H7+21</f>
        <v>45839</v>
      </c>
    </row>
    <row r="11" spans="1:8" x14ac:dyDescent="0.25">
      <c r="A11" s="12" t="s">
        <v>49</v>
      </c>
      <c r="B11" s="31" t="s">
        <v>96</v>
      </c>
      <c r="C11" s="20" t="s">
        <v>51</v>
      </c>
      <c r="D11" s="60">
        <f>D10+7</f>
        <v>45482</v>
      </c>
      <c r="E11" s="60">
        <f>E10+7</f>
        <v>45566</v>
      </c>
      <c r="F11" s="60">
        <f t="shared" ref="F11" si="0">F10+7</f>
        <v>45650</v>
      </c>
      <c r="G11" s="60">
        <f t="shared" ref="G11" si="1">G10+7</f>
        <v>45762</v>
      </c>
      <c r="H11" s="60">
        <f>H10+7</f>
        <v>45846</v>
      </c>
    </row>
    <row r="12" spans="1:8" x14ac:dyDescent="0.25">
      <c r="A12" s="12" t="s">
        <v>49</v>
      </c>
      <c r="B12" s="49" t="s">
        <v>52</v>
      </c>
      <c r="C12" s="29"/>
      <c r="D12" s="61" t="s">
        <v>97</v>
      </c>
      <c r="E12" s="61" t="s">
        <v>97</v>
      </c>
      <c r="F12" s="61" t="s">
        <v>97</v>
      </c>
      <c r="G12" s="61" t="s">
        <v>97</v>
      </c>
      <c r="H12" s="61" t="s">
        <v>97</v>
      </c>
    </row>
    <row r="14" spans="1:8" x14ac:dyDescent="0.25">
      <c r="B14" s="30"/>
      <c r="C14" s="3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MS document" ma:contentTypeID="0x010100464BB556B3337A48846236E9064FB9CC0100884F12ABB982834B8463705F69941726" ma:contentTypeVersion="34" ma:contentTypeDescription="Use this content type to classify and store documents on HQSC DMS website" ma:contentTypeScope="" ma:versionID="cf7b6c9129c8fc7b811cda9a09c44773">
  <xsd:schema xmlns:xsd="http://www.w3.org/2001/XMLSchema" xmlns:xs="http://www.w3.org/2001/XMLSchema" xmlns:p="http://schemas.microsoft.com/office/2006/metadata/properties" xmlns:ns3="bc0172f7-231e-4b28-900f-03b7cb19e4c5" xmlns:ns4="bef9904b-9bca-4a1b-aca3-78dad2044d15" targetNamespace="http://schemas.microsoft.com/office/2006/metadata/properties" ma:root="true" ma:fieldsID="b841b2d591f03fb634327fc039a7ac73" ns3:_="" ns4:_="">
    <xsd:import namespace="bc0172f7-231e-4b28-900f-03b7cb19e4c5"/>
    <xsd:import namespace="bef9904b-9bca-4a1b-aca3-78dad2044d1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_dlc_DocId" minOccurs="0"/>
                <xsd:element ref="ns4:_dlc_DocIdUrl" minOccurs="0"/>
                <xsd:element ref="ns4:_dlc_DocIdPersistId" minOccurs="0"/>
                <xsd:element ref="ns3:MediaServiceObjectDetectorVersion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0172f7-231e-4b28-900f-03b7cb19e4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5f067919-d045-4b34-bd75-563914e945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f9904b-9bca-4a1b-aca3-78dad2044d1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58bc59ac-0fd6-424b-a8f8-88bd2faa8bc1}" ma:internalName="TaxCatchAll" ma:showField="CatchAllData" ma:web="bef9904b-9bca-4a1b-aca3-78dad2044d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8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c0172f7-231e-4b28-900f-03b7cb19e4c5">
      <Terms xmlns="http://schemas.microsoft.com/office/infopath/2007/PartnerControls"/>
    </lcf76f155ced4ddcb4097134ff3c332f>
    <TaxCatchAll xmlns="bef9904b-9bca-4a1b-aca3-78dad2044d15" xsi:nil="true"/>
    <_dlc_DocId xmlns="bef9904b-9bca-4a1b-aca3-78dad2044d15">DOCS-1544927542-12196</_dlc_DocId>
    <_dlc_DocIdUrl xmlns="bef9904b-9bca-4a1b-aca3-78dad2044d15">
      <Url>https://hqsc.sharepoint.com/sites/dms-hqintel/_layouts/15/DocIdRedir.aspx?ID=DOCS-1544927542-12196</Url>
      <Description>DOCS-1544927542-12196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5f067919-d045-4b34-bd75-563914e94517" ContentTypeId="0x010100464BB556B3337A48846236E9064FB9CC01" PreviousValue="false"/>
</file>

<file path=customXml/itemProps1.xml><?xml version="1.0" encoding="utf-8"?>
<ds:datastoreItem xmlns:ds="http://schemas.openxmlformats.org/officeDocument/2006/customXml" ds:itemID="{3B990FE4-0E60-4CEE-BEC6-E0D8AFEBC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0172f7-231e-4b28-900f-03b7cb19e4c5"/>
    <ds:schemaRef ds:uri="bef9904b-9bca-4a1b-aca3-78dad2044d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80B18D-E01F-4B3F-B2AC-09B59C453469}">
  <ds:schemaRefs>
    <ds:schemaRef ds:uri="http://schemas.openxmlformats.org/package/2006/metadata/core-properties"/>
    <ds:schemaRef ds:uri="http://purl.org/dc/terms/"/>
    <ds:schemaRef ds:uri="bef9904b-9bca-4a1b-aca3-78dad2044d15"/>
    <ds:schemaRef ds:uri="http://schemas.microsoft.com/office/2006/documentManagement/types"/>
    <ds:schemaRef ds:uri="bc0172f7-231e-4b28-900f-03b7cb19e4c5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28B3A14-7826-4674-B8D4-1416454CB58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EA50454-FD07-433B-ADCC-51EDB648CB98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129C1EBA-EB48-48D7-AFF8-D58C06053E50}">
  <ds:schemaRefs>
    <ds:schemaRef ds:uri="Microsoft.SharePoint.Taxonomy.ContentTypeSync"/>
  </ds:schemaRefs>
</ds:datastoreItem>
</file>

<file path=docMetadata/LabelInfo.xml><?xml version="1.0" encoding="utf-8"?>
<clbl:labelList xmlns:clbl="http://schemas.microsoft.com/office/2020/mipLabelMetadata">
  <clbl:label id="{701cefdf-35f4-4444-8638-55f0e12ab1c4}" enabled="0" method="" siteId="{701cefdf-35f4-4444-8638-55f0e12ab1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APCS</vt:lpstr>
      <vt:lpstr>AHS-I</vt:lpstr>
      <vt:lpstr>AHS-O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Patient experience survey timetable 2024–25</dc:title>
  <dc:subject/>
  <dc:creator>Hanrie Le Roux</dc:creator>
  <cp:keywords/>
  <dc:description/>
  <cp:lastModifiedBy>Falyn Cranston</cp:lastModifiedBy>
  <cp:revision/>
  <dcterms:created xsi:type="dcterms:W3CDTF">2024-02-12T02:27:34Z</dcterms:created>
  <dcterms:modified xsi:type="dcterms:W3CDTF">2024-05-15T23:16:40Z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0x010100464BB556B3337A48846236E9064FB9CC0100884F12ABB982834B8463705F69941726</vt:lpwstr>
  </property>
  <property fmtid="{D5CDD505-2E9C-101B-9397-08002B2CF9AE}" pid="3" name="_dlc_DocIdItemGuid">
    <vt:lpwstr>24188897-9383-4cdf-89bd-f06a3e277ec1</vt:lpwstr>
  </property>
  <property fmtid="{D5CDD505-2E9C-101B-9397-08002B2CF9AE}" pid="4" name="MediaServiceImageTags">
    <vt:lpwstr/>
  </property>
</Properties>
</file>